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地下水污染防治重点工程项目" sheetId="1" r:id="rId1"/>
  </sheets>
  <definedNames>
    <definedName name="_xlnm._FilterDatabase" localSheetId="0" hidden="1">地下水污染防治重点工程项目!$A$2:$BD$52</definedName>
    <definedName name="_xlnm.Print_Titles" localSheetId="0">地下水污染防治重点工程项目!$2:$2</definedName>
  </definedNames>
  <calcPr calcId="144525"/>
</workbook>
</file>

<file path=xl/sharedStrings.xml><?xml version="1.0" encoding="utf-8"?>
<sst xmlns="http://schemas.openxmlformats.org/spreadsheetml/2006/main" count="155" uniqueCount="101">
  <si>
    <t>广西地下水污染防治“十四五”规划重点项目表</t>
  </si>
  <si>
    <t>序号</t>
  </si>
  <si>
    <t>项目类别</t>
  </si>
  <si>
    <t>项目名称</t>
  </si>
  <si>
    <t>建设地点</t>
  </si>
  <si>
    <t>建设内容及规模</t>
  </si>
  <si>
    <t>总投资（万元）</t>
  </si>
  <si>
    <t>其中争取中央财政支持（万元）</t>
  </si>
  <si>
    <t>其中自治区、地市、县配套或企业自筹资金（万元）</t>
  </si>
  <si>
    <t>备注</t>
  </si>
  <si>
    <t>合计</t>
  </si>
  <si>
    <t>*备注：入库项目如明确地方投入资金/总投资&gt;10%，则按入库时地方投入资金统计；如果入库时没有明确地方投入资金，或者地方投入资金占总投资不足10%，则项目总投资不变，调整申请中央资金和地方投入资金，地方投入资金按总投资的10%配套统计</t>
  </si>
  <si>
    <t>一</t>
  </si>
  <si>
    <t>地下水环境状况调查与评估</t>
  </si>
  <si>
    <t>小计</t>
  </si>
  <si>
    <t>广西废弃井调查和环境风险评估</t>
  </si>
  <si>
    <t>全区</t>
  </si>
  <si>
    <t>收集废弃井基本信息、水文地质、环境地质、地面及用地情况和地下水环境质量状况。结合已收集资料、现场踏勘及人员访谈，对已有废弃矿井、钻井、取水井进行判定，筛选出废弃矿井、钻井、取水井清单。开展典型废弃井及周边地下水污染现状调查，完成地下水无机、有机污染物等所有样品的采集和测试工作，明确废弃矿井、钻井、取水井地下水污染现状、污染源、敏感点分布及废弃井周围水文地质特征。针对符合废弃条件的矿井、钻井和取水井，开展废弃井环境调查和风险分析，识别废弃井及周边可能存在的污染源和敏感受体，判断废弃井成为污染通道的可能性，研判废弃井对地下水环境造成的影响。结合风险评估结果，研究确定废弃井封井回填名单。完成广西废弃井环境调查和环境风险评估报告编写等工作。</t>
  </si>
  <si>
    <t>已获中央资金支持</t>
  </si>
  <si>
    <t>广西化工园区地下水环境状况调查评估</t>
  </si>
  <si>
    <t>结合收集资料和野外调查资料，研判广西化工园区地下水环境污染现状，建立重点污染企业清单。针对重污染的化工园区开展进一步调查周边地下水污染现状调查，完成地下水无机、有机污染物等样品的采集和测试工作，明确广西化工园区地下水污染现状、污染源、敏感点分布及周围水质地质特征，对典型污染化工园区开展地下水污染防治试点。</t>
  </si>
  <si>
    <t>地下水环境状况调查评估</t>
  </si>
  <si>
    <t>南宁市双源周边地下水环境状况调查评估</t>
  </si>
  <si>
    <t>南宁市</t>
  </si>
  <si>
    <t>项目分阶段实施，分期开展集中式饮用水源地、国家地下水环境质量考核点位区域、工业污染源、工业园区、矿山开采区、垃圾填埋场等重点双源地区的地下水“双源”调查，基本查清并掌握地下水环境状况，建立重点区域地下水污染源清单，为保障地下水饮用水环境安全提供科学依据。同时结合调查成果，建设地下水环境监管体系数据库及“一张图”系统，提升地下水环境监管能力。利用调查成果积极推动地下水污染防治与修复相关工作，促进区域地下水水质明显改善，地下水环境质量稳中向好。</t>
  </si>
  <si>
    <t>项目（一期）及（二期工作已获中央资金支持</t>
  </si>
  <si>
    <t>柳州市地下水基础环境状况调查评估及地下水污染防治区划分实施方案</t>
  </si>
  <si>
    <t>柳州市</t>
  </si>
  <si>
    <t>开展柳州市城镇应急地下水型饮用水源补给区、重点行业及工业聚集区、加油站、矿山开采区、尾矿库、危险废物处置场等区域周边地下水基础环境状况调查；在柳州市典型污染源地下水环境基础状况调查基础之上，构建柳州市区划指标体系，开展区域地下水污染风险和地下水污染防治分区划分工作，根据区划确定不同区防治措施，最终编制完成《柳州市地下水污染防治区划分报告》。</t>
  </si>
  <si>
    <t>柳州市生活垃圾填埋场地下水环境调查评估项目</t>
  </si>
  <si>
    <t>通过本次调查，摸底柳州市7个垃圾填埋场地下水环境状况，在调查的基础之上，完成7个垃圾填埋场地下水基础环境状况调查评估工作和1个总结报告，为构建柳州市垃圾填埋场地下水监测网络的建设打下坚实基础，为柳州市垃圾填埋场地下水污染防治提供切实可行的工作指南。为顺利推动《广西壮族自治区地下水污染防治实施方案》的落实，圆满完成《水十条》《土十条》以及“污染防治攻坚战”任务打下坚实基础，进一步促进柳州市地下水环境质量改善，保障人民用水安全，促进社会稳定，有效推动经济发展。</t>
  </si>
  <si>
    <t>广西壮族自治区百色市平果市马头镇非正规生活垃圾填埋场地下水污染防治项目</t>
  </si>
  <si>
    <t>平果市</t>
  </si>
  <si>
    <t>（1）针对地下水型污染源的特征和潜在污染物特性，开展地下水环境状况调查评价，为地下水环境管理提供依据。（2）了解地块所在区域地质与水文地质条件：地层分布及岩性、地质构造、地下水类型、含水层系统结构、地下水分布条件、地下水流场、地下水动态变化特征、地下水补径排条件等。（3）了解地块地下水、土壤污染特征：污染源、目标污染物浓度、污染范围、污染物迁移途径、非水溶性有机物的分布情况等。（4）了解受体与周边环境情况：结合地下水使用功能和用地规划，分析污染地下水与受体的相对位置关系、受体的关键暴露途径等。（5）为后续可能要进行的地块地下水修复工作、后期地块开发利用决策及管理部门的监督工作提供依据。</t>
  </si>
  <si>
    <t>柳钢、洛维等9个应急地下水源地范围内石油化工生产销售区的地下水污染状况调查</t>
  </si>
  <si>
    <t>为了解和防范柳州市应急地下水源地的环境风险，本项目重点针对柳州市建成区9个应急地下水源范围内的石油化工储存库的地下水污染状况调查。　</t>
  </si>
  <si>
    <t>柳钢、洛维等4个应急地下水源地范围内工业集聚区的地下水污染状况调查</t>
  </si>
  <si>
    <t>对柳州市地下应急水源周边现存以机械及汽车配件、钢铁深加工为主的洛维工业园、西鹅工业片区、柳北工业片区及柳钢等以钢铁、冶炼、化工为工业聚集区的地下水污染状况评估。</t>
  </si>
  <si>
    <t>梧州市长洲工业集中园区地下水污染状况调查</t>
  </si>
  <si>
    <t>梧州市长洲区</t>
  </si>
  <si>
    <t>包括园区区域地下水水质、污染情况调查、详细调查、风险评估，应急方案</t>
  </si>
  <si>
    <t>万秀区集中式地下水水源地地下水污染状况调查</t>
  </si>
  <si>
    <t>梧州市万秀区</t>
  </si>
  <si>
    <t>包括3个集中式地下水水源地水质、污染情况调查、详细调查、风险评估，服务人口约32000人</t>
  </si>
  <si>
    <t>龙圩区集中式地下水水源地地下水污染状况调查</t>
  </si>
  <si>
    <t>梧州市龙圩区</t>
  </si>
  <si>
    <t>包括1个集中式地下水水源地水质、污染情况调查、详细调查、风险评估，服务人口约12100人</t>
  </si>
  <si>
    <t>藤县集中式地下水水源地地下水污染状况调查</t>
  </si>
  <si>
    <t>梧州市藤县</t>
  </si>
  <si>
    <t>包括7个集中式地下水水源地水质、污染情况调查、详细调查、风险评估，服务人口约80000人</t>
  </si>
  <si>
    <t>苍梧县集中式地下水水源地地下水污染状况调查</t>
  </si>
  <si>
    <t>梧州市苍梧县</t>
  </si>
  <si>
    <t>包括2个集中式地下水水源地水质、污染情况调查、详细调查、风险评估，服务人口约28000人</t>
  </si>
  <si>
    <t>岑溪市集中式地下水水源地地下水污染状况调查</t>
  </si>
  <si>
    <t>梧州市岑溪市</t>
  </si>
  <si>
    <t>包括5个集中式地下水水源地水质、污染情况调查、详细调查、风险评估，服务人口约40000人</t>
  </si>
  <si>
    <t>梧州市循环经济产业园（原梧州进口再生资源加工园区）地下水污染状况调查评估项目</t>
  </si>
  <si>
    <r>
      <rPr>
        <sz val="16"/>
        <rFont val="宋体"/>
        <charset val="134"/>
        <scheme val="minor"/>
      </rPr>
      <t>梧州市循环经济产业园（原梧州进口再生资源加工园区），一期已开发面积6.67km</t>
    </r>
    <r>
      <rPr>
        <vertAlign val="superscript"/>
        <sz val="16"/>
        <color rgb="FF000000"/>
        <rFont val="宋体"/>
        <charset val="134"/>
        <scheme val="minor"/>
      </rPr>
      <t>2</t>
    </r>
    <r>
      <rPr>
        <sz val="16"/>
        <color rgb="FF000000"/>
        <rFont val="宋体"/>
        <charset val="134"/>
        <scheme val="minor"/>
      </rPr>
      <t>，二期拟开发面积13.34km</t>
    </r>
    <r>
      <rPr>
        <vertAlign val="superscript"/>
        <sz val="16"/>
        <color rgb="FF000000"/>
        <rFont val="宋体"/>
        <charset val="134"/>
        <scheme val="minor"/>
      </rPr>
      <t>2</t>
    </r>
    <r>
      <rPr>
        <sz val="16"/>
        <color rgb="FF000000"/>
        <rFont val="宋体"/>
        <charset val="134"/>
        <scheme val="minor"/>
      </rPr>
      <t>，园区以加工、拆解、熔炼生产铜、铝、钢等金属资源和再生塑料产品为主。本项目主要对梧州市循环经济产业园（原梧州进口再生资源加工园区）地下水状况开展调查和风险评估工作，包括通过资料搜集、人员访谈、现场踏勘对园区地下水污染源、地下水饮用水源开展调查，识别重点关注区域，结合园区水文地质调查进行地下水初步采样调查、详细采样调查和风险评估工作，明确园区内地下水中的特征污染物及污染特征，评估其风险，编制风险管控方案。</t>
    </r>
  </si>
  <si>
    <t>新增（未进入中央专项资金库）</t>
  </si>
  <si>
    <t>梧州市塘梨冲生活垃圾填埋场污染状况调查</t>
  </si>
  <si>
    <t>梧州市</t>
  </si>
  <si>
    <t>1．对填埋场内部及周边土壤和地下水开展污染状况调查，明确周边土壤、地下水的污染影响，为地下水污染防治整治提供基础数据。2．调查垃圾场下方土壤构造、地下水赋存状况等工程地质和水文地质情况，模拟分析垃圾填埋渗滤液向下迁移扩散的途径和方式，获取相应的水文地质和岩土地质特征，为后续填埋场整治提供地质参数。
3．结合填埋区域地形地貌，周边敏感目标分布等特征，按照国家相关标准规范要求，调查填埋场周边不同距离及地下不同深度土壤中污染物的含量，分析多年的生活垃圾填埋对周边地下水及土壤产生的污染状况，为下一步地下水修复治理提供依据。
4．按照国家相关标准规范要求，采用钻孔建地下水井的方式，调查填埋场内及周边地下水的污染状况。为下一步地下水修复治理提供支撑。</t>
  </si>
  <si>
    <t>贵港市江南工业园区地下水环境状况详细调查及风险评估项目</t>
  </si>
  <si>
    <t>贵港市港南区</t>
  </si>
  <si>
    <r>
      <rPr>
        <sz val="16"/>
        <rFont val="宋体"/>
        <charset val="134"/>
      </rPr>
      <t>贵港市江南工业园位于贵港市东南部，规划控制面积为34.2km</t>
    </r>
    <r>
      <rPr>
        <vertAlign val="superscript"/>
        <sz val="16"/>
        <rFont val="宋体"/>
        <charset val="134"/>
      </rPr>
      <t>2</t>
    </r>
    <r>
      <rPr>
        <sz val="16"/>
        <rFont val="宋体"/>
        <charset val="134"/>
      </rPr>
      <t>，本项目以贵港市江南工业园区地下水环境状况初步调查报告为基础，通过详细采样分析、水文地质勘察等工作，对采样检测结果进行统计分析，全面系统明确调查区水文地质条件，进一步确定园区内关注污染物浓度（程度）和空间分布情况，并对园区内地下水环境状况进行风险评估，最终编制《贵港市江南工业园区地下水环境状况详细调查报告》和《贵港市江南工业园区地下水环境状况风险评估报告》。项目建设周期：基准年为2021年，实施期限为12个月。</t>
    </r>
  </si>
  <si>
    <t>钦州市“双源”地下水环境状况调查评估</t>
  </si>
  <si>
    <t>钦州市</t>
  </si>
  <si>
    <t>建立钦州市“双源”（集中式地下水型饮用水源、重点污染源）清单，筛选重点调查对象，开展地下水环境状况调查，掌握地下水的环境状况、质量分类、污染分布，建立“双源”地下水环境状况数据库，完成地下水环境质量评估报告，对地下水污染防治分区进行划分。</t>
  </si>
  <si>
    <t>广西壮族自治区地下水污染调查与评价</t>
  </si>
  <si>
    <t>全面调查分析广西地下水水质现状和污染源影响地下水的状况</t>
  </si>
  <si>
    <t>（一期）工作已获中央资金支持</t>
  </si>
  <si>
    <t>二</t>
  </si>
  <si>
    <t>地下水环境治理修复与风险管控</t>
  </si>
  <si>
    <t>地下水环境风险管控</t>
  </si>
  <si>
    <t>藤县集中式地下水水源地污染防治工程</t>
  </si>
  <si>
    <t>梧州藤县</t>
  </si>
  <si>
    <t>周边建筑物征迁、农田截污、农田雨污、保护区内建造隔离防护墙，设置污水防渗</t>
  </si>
  <si>
    <t>地下水环境治理修复</t>
  </si>
  <si>
    <t>广西河池市金城江区典型地下水污染源防渗改造试点项目</t>
  </si>
  <si>
    <t>河池金城江</t>
  </si>
  <si>
    <t>1、	河池市金海冶金化工分公司旧址防渗改造项目 项目位于金城江区东江镇加辽村江叶屯，厂区占地面积约98亩。地处河池市城区北面，距金城江城区约1.5km，场地中心地理坐标为东经108o04ˊ13"、北纬24o33ˊ27"。场地内遗留有废渣/废弃构筑物，主要以砷(As)、镉(Cd)、铅(Pb)、锌(Zn)、铜(Cu)、锑(Sb)的复合型污染。场地内的地下水监测点和场地下游的地下水监测点均存在重金属超标，其中场地内高风险污染物堆放区域范围内的3处地下水监测点超标最为严重，以砷(As)、锑(Sb)超标为主。为避免该场地内污染物通过地表径流、地下水补给等方式污染周边区域土壤、地表水、地下水等，拟对该厂区地下水进行防渗工程措施，有力消除污染源对周边农田、地表水及南面2.5km处龙江河的潜在安全隐患，保障加辽村周边居民的生产生活安全。 2、河池市三境岩溶洼地防渗改造项目 项目位于金城江区五圩镇三境村下建屯东面约2.5km，呈“三角形”，占地面积约31500m2，东西方向长330米，南北方向长275米，地面高程381~387m，中心地理坐标为东经107°57′18.96″，北纬24°35′13.7″。场地内土壤中砷浓度大于农用地风险管制值（120mg/kg），污染面积约22297m2，污染方量约55742.5m3。2019年广西壮族自治区地质环境监测总站通过河池市城西水厂水源地保护区及周边水文地质初步调查、详细调查和地下水连通试验，查明三境岩溶洼地为河池市城西水厂砷污染的来源。根据河池地质环境监测站的监测数据，河池市城西水厂近3年砷含量在0.001~0.007mg/L之间，第二、三季度丰水期时，砷含量上升，在洪水季节砷含量有超过Ⅲ类水界限值（≤0.01mg/L）的风险。因此有必要对该区域进行防渗改造，消除地下水污染风险隐患。</t>
  </si>
  <si>
    <t>项目（一期）已获中央资金支持</t>
  </si>
  <si>
    <t>梧州市长洲工业集中园区地下水污染防治工程</t>
  </si>
  <si>
    <t>园区建造隔离防护墙，设置污水防渗，防止污水下渗</t>
  </si>
  <si>
    <t>万秀区集中式地下水水源地污染防治工程</t>
  </si>
  <si>
    <t>周边建筑物征迁、农田截污、农田雨污、保护区内建设隔离墙，污水防渗，水源地防护</t>
  </si>
  <si>
    <t>龙圩区集中式地下水水源地污染防治工程</t>
  </si>
  <si>
    <t>周边建筑物征迁、农田截污、农田雨污、保护区内建造隔离墙，污水防渗</t>
  </si>
  <si>
    <t>苍梧县集中式地下水水源地污染防治工程</t>
  </si>
  <si>
    <t>周边建筑物征迁、农田截污、农田雨污、保护区内水源地污水防渗</t>
  </si>
  <si>
    <t>岑溪市集中式地下水水源地污染防治工程</t>
  </si>
  <si>
    <t>周边建筑物征迁、农田截污、农田雨污、实施水力截获，抽水截污</t>
  </si>
  <si>
    <t>梧州市循环经济产业园（原梧州进口再生资源加工园区）地下水污染防治项目</t>
  </si>
  <si>
    <t>梧州市循环经济产业园（原梧州进口再生资源加工园区），一期已开发面积6.67km2，二期拟开发面积13.34km2，园区以加工、拆解、熔炼生产铜、铝、钢等金属资源和再生塑料产品为主。本项目主要对梧州市循环经济产业园（原梧州进口再生资源加工园区）地下水重点污染源采取包括建造隔离防护墙，防渗改造等源头控制措施，对重度污染地下水采取抽出处理、长期监测等措施，最终实现园区地下水环境风险可控的目标。</t>
  </si>
  <si>
    <t>贵港市江南工业园区地下水污染风险管控工程</t>
  </si>
  <si>
    <t>依据贵港市江南工业园地下水环境状况调查及风险评估结果，区分不同区域地下水的污染责任主体，分区、分类对园区内重点污染源、重度污染地下水分别采取建造隔离防护墙、防渗改造、垂直阻隔、抽出-处理等风险管控措施，并对园区地下水进行3-5年的长期监测，最终实现园区地下水环境的风险管控，满足地下水环境管理要求。</t>
  </si>
  <si>
    <t>三</t>
  </si>
  <si>
    <t>地下水环境监管能力提升</t>
  </si>
  <si>
    <t>地下水环境监管能力建设</t>
  </si>
  <si>
    <t>集中式及园区地下水污染监测和预警应急系统建设工程</t>
  </si>
  <si>
    <t>地下水质自动监测和信息收集与传输平台建设、人才建设、硬件软件配置</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</si>
</sst>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8">
    <font>
      <sz val="11"/>
      <color theme="1"/>
      <name val="宋体"/>
      <charset val="134"/>
      <scheme val="minor"/>
    </font>
    <font>
      <sz val="11"/>
      <name val="Times New Roman"/>
      <charset val="0"/>
    </font>
    <font>
      <b/>
      <sz val="11"/>
      <name val="Times New Roman"/>
      <charset val="134"/>
    </font>
    <font>
      <sz val="11"/>
      <name val="Times New Roman"/>
      <charset val="134"/>
    </font>
    <font>
      <sz val="11"/>
      <name val="宋体"/>
      <charset val="134"/>
    </font>
    <font>
      <b/>
      <sz val="26"/>
      <name val="方正小标宋_GBK"/>
      <charset val="134"/>
    </font>
    <font>
      <b/>
      <sz val="16"/>
      <name val="宋体"/>
      <charset val="0"/>
    </font>
    <font>
      <b/>
      <sz val="16"/>
      <name val="宋体"/>
      <charset val="134"/>
    </font>
    <font>
      <sz val="16"/>
      <name val="宋体"/>
      <charset val="0"/>
    </font>
    <font>
      <b/>
      <sz val="16"/>
      <name val="Times New Roman"/>
      <charset val="134"/>
    </font>
    <font>
      <sz val="16"/>
      <name val="宋体"/>
      <charset val="134"/>
    </font>
    <font>
      <sz val="16"/>
      <name val="宋体"/>
      <charset val="134"/>
      <scheme val="minor"/>
    </font>
    <font>
      <sz val="16"/>
      <color rgb="FF000000"/>
      <name val="宋体"/>
      <charset val="134"/>
      <scheme val="minor"/>
    </font>
    <font>
      <sz val="16"/>
      <name val="Times New Roman"/>
      <charset val="0"/>
    </font>
    <font>
      <sz val="16"/>
      <name val="Times New Roman"/>
      <charset val="134"/>
    </font>
    <font>
      <sz val="16"/>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vertAlign val="superscript"/>
      <sz val="16"/>
      <color rgb="FF000000"/>
      <name val="宋体"/>
      <charset val="134"/>
      <scheme val="minor"/>
    </font>
    <font>
      <vertAlign val="superscript"/>
      <sz val="16"/>
      <name val="宋体"/>
      <charset val="134"/>
    </font>
  </fonts>
  <fills count="34">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indexed="2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27" borderId="0" applyNumberFormat="0" applyBorder="0" applyAlignment="0" applyProtection="0">
      <alignment vertical="center"/>
    </xf>
    <xf numFmtId="0" fontId="32" fillId="2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25" fillId="23"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7" applyNumberFormat="0" applyFont="0" applyAlignment="0" applyProtection="0">
      <alignment vertical="center"/>
    </xf>
    <xf numFmtId="0" fontId="25" fillId="29"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4" applyNumberFormat="0" applyFill="0" applyAlignment="0" applyProtection="0">
      <alignment vertical="center"/>
    </xf>
    <xf numFmtId="0" fontId="18" fillId="0" borderId="4" applyNumberFormat="0" applyFill="0" applyAlignment="0" applyProtection="0">
      <alignment vertical="center"/>
    </xf>
    <xf numFmtId="0" fontId="25" fillId="22" borderId="0" applyNumberFormat="0" applyBorder="0" applyAlignment="0" applyProtection="0">
      <alignment vertical="center"/>
    </xf>
    <xf numFmtId="0" fontId="21" fillId="0" borderId="9" applyNumberFormat="0" applyFill="0" applyAlignment="0" applyProtection="0">
      <alignment vertical="center"/>
    </xf>
    <xf numFmtId="0" fontId="25" fillId="21" borderId="0" applyNumberFormat="0" applyBorder="0" applyAlignment="0" applyProtection="0">
      <alignment vertical="center"/>
    </xf>
    <xf numFmtId="0" fontId="26" fillId="15" borderId="6" applyNumberFormat="0" applyAlignment="0" applyProtection="0">
      <alignment vertical="center"/>
    </xf>
    <xf numFmtId="0" fontId="35" fillId="15" borderId="10" applyNumberFormat="0" applyAlignment="0" applyProtection="0">
      <alignment vertical="center"/>
    </xf>
    <xf numFmtId="0" fontId="17" fillId="6" borderId="3" applyNumberFormat="0" applyAlignment="0" applyProtection="0">
      <alignment vertical="center"/>
    </xf>
    <xf numFmtId="0" fontId="16" fillId="26" borderId="0" applyNumberFormat="0" applyBorder="0" applyAlignment="0" applyProtection="0">
      <alignment vertical="center"/>
    </xf>
    <xf numFmtId="0" fontId="25" fillId="14" borderId="0" applyNumberFormat="0" applyBorder="0" applyAlignment="0" applyProtection="0">
      <alignment vertical="center"/>
    </xf>
    <xf numFmtId="0" fontId="34" fillId="0" borderId="11" applyNumberFormat="0" applyFill="0" applyAlignment="0" applyProtection="0">
      <alignment vertical="center"/>
    </xf>
    <xf numFmtId="0" fontId="28" fillId="0" borderId="8" applyNumberFormat="0" applyFill="0" applyAlignment="0" applyProtection="0">
      <alignment vertical="center"/>
    </xf>
    <xf numFmtId="0" fontId="33" fillId="25" borderId="0" applyNumberFormat="0" applyBorder="0" applyAlignment="0" applyProtection="0">
      <alignment vertical="center"/>
    </xf>
    <xf numFmtId="0" fontId="31" fillId="20" borderId="0" applyNumberFormat="0" applyBorder="0" applyAlignment="0" applyProtection="0">
      <alignment vertical="center"/>
    </xf>
    <xf numFmtId="0" fontId="16" fillId="33" borderId="0" applyNumberFormat="0" applyBorder="0" applyAlignment="0" applyProtection="0">
      <alignment vertical="center"/>
    </xf>
    <xf numFmtId="0" fontId="25" fillId="13" borderId="0" applyNumberFormat="0" applyBorder="0" applyAlignment="0" applyProtection="0">
      <alignment vertical="center"/>
    </xf>
    <xf numFmtId="0" fontId="16" fillId="32" borderId="0" applyNumberFormat="0" applyBorder="0" applyAlignment="0" applyProtection="0">
      <alignment vertical="center"/>
    </xf>
    <xf numFmtId="0" fontId="16" fillId="5" borderId="0" applyNumberFormat="0" applyBorder="0" applyAlignment="0" applyProtection="0">
      <alignment vertical="center"/>
    </xf>
    <xf numFmtId="0" fontId="16" fillId="31" borderId="0" applyNumberFormat="0" applyBorder="0" applyAlignment="0" applyProtection="0">
      <alignment vertical="center"/>
    </xf>
    <xf numFmtId="0" fontId="16" fillId="4" borderId="0" applyNumberFormat="0" applyBorder="0" applyAlignment="0" applyProtection="0">
      <alignment vertical="center"/>
    </xf>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16" fillId="30" borderId="0" applyNumberFormat="0" applyBorder="0" applyAlignment="0" applyProtection="0">
      <alignment vertical="center"/>
    </xf>
    <xf numFmtId="0" fontId="16" fillId="3" borderId="0" applyNumberFormat="0" applyBorder="0" applyAlignment="0" applyProtection="0">
      <alignment vertical="center"/>
    </xf>
    <xf numFmtId="0" fontId="25" fillId="11" borderId="0" applyNumberFormat="0" applyBorder="0" applyAlignment="0" applyProtection="0">
      <alignment vertical="center"/>
    </xf>
    <xf numFmtId="0" fontId="16" fillId="2" borderId="0" applyNumberFormat="0" applyBorder="0" applyAlignment="0" applyProtection="0">
      <alignment vertical="center"/>
    </xf>
    <xf numFmtId="0" fontId="25" fillId="28" borderId="0" applyNumberFormat="0" applyBorder="0" applyAlignment="0" applyProtection="0">
      <alignment vertical="center"/>
    </xf>
    <xf numFmtId="0" fontId="25" fillId="17" borderId="0" applyNumberFormat="0" applyBorder="0" applyAlignment="0" applyProtection="0">
      <alignment vertical="center"/>
    </xf>
    <xf numFmtId="0" fontId="16" fillId="7" borderId="0" applyNumberFormat="0" applyBorder="0" applyAlignment="0" applyProtection="0">
      <alignment vertical="center"/>
    </xf>
    <xf numFmtId="0" fontId="25" fillId="19" borderId="0" applyNumberFormat="0" applyBorder="0" applyAlignment="0" applyProtection="0">
      <alignment vertical="center"/>
    </xf>
    <xf numFmtId="0" fontId="24" fillId="10" borderId="5" applyNumberFormat="0" applyFont="0" applyAlignment="0" applyProtection="0">
      <alignment vertical="center"/>
    </xf>
  </cellStyleXfs>
  <cellXfs count="51">
    <xf numFmtId="0" fontId="0" fillId="0" borderId="0" xfId="0">
      <alignment vertical="center"/>
    </xf>
    <xf numFmtId="0" fontId="1" fillId="0" borderId="1"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justify" vertical="center"/>
    </xf>
    <xf numFmtId="176" fontId="4" fillId="0" borderId="0" xfId="0" applyNumberFormat="1" applyFont="1" applyFill="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1" xfId="0" applyFont="1" applyFill="1" applyBorder="1" applyAlignment="1" applyProtection="1">
      <alignment horizontal="justify"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vertical="center" wrapText="1"/>
    </xf>
    <xf numFmtId="176" fontId="10" fillId="0" borderId="1" xfId="0" applyNumberFormat="1" applyFont="1" applyFill="1" applyBorder="1" applyAlignment="1">
      <alignment horizontal="center" vertical="center" wrapText="1"/>
    </xf>
    <xf numFmtId="176"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176" fontId="10" fillId="0" borderId="1" xfId="0" applyNumberFormat="1" applyFont="1" applyFill="1" applyBorder="1" applyAlignment="1">
      <alignment horizontal="center" vertical="center"/>
    </xf>
    <xf numFmtId="49" fontId="10"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176" fontId="11"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176" fontId="11" fillId="0" borderId="1" xfId="0" applyNumberFormat="1" applyFont="1" applyBorder="1" applyAlignment="1">
      <alignment horizontal="center" vertical="center" wrapText="1"/>
    </xf>
    <xf numFmtId="176" fontId="11" fillId="0" borderId="1" xfId="0" applyNumberFormat="1" applyFont="1" applyBorder="1" applyAlignment="1">
      <alignment horizontal="center" vertical="center"/>
    </xf>
    <xf numFmtId="0" fontId="7" fillId="0" borderId="1" xfId="0" applyFont="1" applyFill="1" applyBorder="1" applyAlignment="1">
      <alignment horizontal="justify" vertical="center"/>
    </xf>
    <xf numFmtId="176" fontId="7" fillId="0" borderId="1" xfId="0" applyNumberFormat="1" applyFont="1" applyFill="1" applyBorder="1" applyAlignment="1">
      <alignment horizontal="center" vertical="center"/>
    </xf>
    <xf numFmtId="176" fontId="3" fillId="0" borderId="0" xfId="0" applyNumberFormat="1" applyFont="1" applyFill="1" applyAlignment="1">
      <alignment horizontal="center" vertical="center"/>
    </xf>
    <xf numFmtId="0" fontId="1" fillId="0" borderId="0"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4" fillId="0" borderId="1" xfId="0" applyFont="1" applyFill="1" applyBorder="1" applyAlignment="1">
      <alignment horizontal="center" vertical="center"/>
    </xf>
    <xf numFmtId="0" fontId="15" fillId="0" borderId="1" xfId="0" applyFont="1" applyBorder="1" applyAlignment="1">
      <alignment horizontal="center" vertical="center" wrapText="1"/>
    </xf>
    <xf numFmtId="0" fontId="1" fillId="0" borderId="2" xfId="0"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 xfId="49"/>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D60"/>
  <sheetViews>
    <sheetView tabSelected="1" view="pageBreakPreview" zoomScale="55" zoomScaleNormal="70" zoomScaleSheetLayoutView="55" workbookViewId="0">
      <pane xSplit="3" ySplit="2" topLeftCell="D3" activePane="bottomRight" state="frozen"/>
      <selection/>
      <selection pane="topRight"/>
      <selection pane="bottomLeft"/>
      <selection pane="bottomRight" activeCell="C2" sqref="C2"/>
    </sheetView>
  </sheetViews>
  <sheetFormatPr defaultColWidth="9" defaultRowHeight="45" customHeight="1"/>
  <cols>
    <col min="1" max="1" width="8.63333333333333" style="5" customWidth="1"/>
    <col min="2" max="2" width="26.25" style="5" customWidth="1"/>
    <col min="3" max="3" width="33.6666666666667" style="5" customWidth="1"/>
    <col min="4" max="4" width="12.2166666666667" style="5" customWidth="1"/>
    <col min="5" max="5" width="137.808333333333" style="6" customWidth="1"/>
    <col min="6" max="6" width="19.375" style="7" customWidth="1"/>
    <col min="7" max="7" width="19.6916666666667" style="7" customWidth="1"/>
    <col min="8" max="8" width="23.125" style="7" customWidth="1"/>
    <col min="9" max="9" width="16.875" style="4" customWidth="1"/>
    <col min="10" max="13" width="9" style="4"/>
    <col min="14" max="14" width="11.5" style="4"/>
    <col min="15" max="32" width="9" style="4"/>
    <col min="33" max="16384" width="16.2166666666667" style="4"/>
  </cols>
  <sheetData>
    <row r="1" customHeight="1" spans="1:9">
      <c r="A1" s="8" t="s">
        <v>0</v>
      </c>
      <c r="B1" s="8"/>
      <c r="C1" s="8"/>
      <c r="D1" s="8"/>
      <c r="E1" s="8"/>
      <c r="F1" s="8"/>
      <c r="G1" s="8"/>
      <c r="H1" s="8"/>
      <c r="I1" s="8"/>
    </row>
    <row r="2" s="1" customFormat="1" ht="81" customHeight="1" spans="1:56">
      <c r="A2" s="9" t="s">
        <v>1</v>
      </c>
      <c r="B2" s="10" t="s">
        <v>2</v>
      </c>
      <c r="C2" s="10" t="s">
        <v>3</v>
      </c>
      <c r="D2" s="10" t="s">
        <v>4</v>
      </c>
      <c r="E2" s="10" t="s">
        <v>5</v>
      </c>
      <c r="F2" s="11" t="s">
        <v>6</v>
      </c>
      <c r="G2" s="11" t="s">
        <v>7</v>
      </c>
      <c r="H2" s="11" t="s">
        <v>8</v>
      </c>
      <c r="I2" s="9" t="s">
        <v>9</v>
      </c>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50"/>
    </row>
    <row r="3" s="2" customFormat="1" ht="30" customHeight="1" spans="1:9">
      <c r="A3" s="12"/>
      <c r="B3" s="10"/>
      <c r="C3" s="10" t="s">
        <v>10</v>
      </c>
      <c r="D3" s="10"/>
      <c r="E3" s="10"/>
      <c r="F3" s="11">
        <f>F5+F25+F35</f>
        <v>41996.0778</v>
      </c>
      <c r="G3" s="11">
        <f>G5+G25+G35</f>
        <v>36732.5961</v>
      </c>
      <c r="H3" s="11">
        <f>H5+H25+H35</f>
        <v>5263.4817</v>
      </c>
      <c r="I3" s="47"/>
    </row>
    <row r="4" s="3" customFormat="1" ht="49" customHeight="1" spans="1:9">
      <c r="A4" s="13" t="s">
        <v>11</v>
      </c>
      <c r="B4" s="14"/>
      <c r="C4" s="14"/>
      <c r="D4" s="13"/>
      <c r="E4" s="13"/>
      <c r="F4" s="15"/>
      <c r="G4" s="15"/>
      <c r="H4" s="15"/>
      <c r="I4" s="13"/>
    </row>
    <row r="5" s="3" customFormat="1" ht="53" customHeight="1" spans="1:9">
      <c r="A5" s="16" t="s">
        <v>12</v>
      </c>
      <c r="B5" s="10" t="s">
        <v>13</v>
      </c>
      <c r="C5" s="10" t="s">
        <v>14</v>
      </c>
      <c r="D5" s="17"/>
      <c r="E5" s="18"/>
      <c r="F5" s="11">
        <f>SUM(F6:F24)</f>
        <v>27503.0778</v>
      </c>
      <c r="G5" s="11">
        <f>SUM(G6:G24)</f>
        <v>24220.8961</v>
      </c>
      <c r="H5" s="11">
        <f>SUM(H6:H24)</f>
        <v>3282.1817</v>
      </c>
      <c r="I5" s="17"/>
    </row>
    <row r="6" s="3" customFormat="1" ht="185" customHeight="1" spans="1:9">
      <c r="A6" s="16">
        <v>1</v>
      </c>
      <c r="B6" s="19" t="s">
        <v>13</v>
      </c>
      <c r="C6" s="20" t="s">
        <v>15</v>
      </c>
      <c r="D6" s="21" t="s">
        <v>16</v>
      </c>
      <c r="E6" s="22" t="s">
        <v>17</v>
      </c>
      <c r="F6" s="23">
        <f>G6+H6</f>
        <v>420</v>
      </c>
      <c r="G6" s="23">
        <v>420</v>
      </c>
      <c r="H6" s="24">
        <v>0</v>
      </c>
      <c r="I6" s="20" t="s">
        <v>18</v>
      </c>
    </row>
    <row r="7" s="3" customFormat="1" ht="96" customHeight="1" spans="1:9">
      <c r="A7" s="20">
        <v>2</v>
      </c>
      <c r="B7" s="20" t="s">
        <v>13</v>
      </c>
      <c r="C7" s="20" t="s">
        <v>19</v>
      </c>
      <c r="D7" s="20" t="s">
        <v>16</v>
      </c>
      <c r="E7" s="22" t="s">
        <v>20</v>
      </c>
      <c r="F7" s="23">
        <f>G7+H7</f>
        <v>2159</v>
      </c>
      <c r="G7" s="24">
        <v>2050</v>
      </c>
      <c r="H7" s="24">
        <v>109</v>
      </c>
      <c r="I7" s="20" t="s">
        <v>18</v>
      </c>
    </row>
    <row r="8" s="3" customFormat="1" ht="136" customHeight="1" spans="1:9">
      <c r="A8" s="16">
        <v>3</v>
      </c>
      <c r="B8" s="20" t="s">
        <v>21</v>
      </c>
      <c r="C8" s="20" t="s">
        <v>22</v>
      </c>
      <c r="D8" s="20" t="s">
        <v>23</v>
      </c>
      <c r="E8" s="22" t="s">
        <v>24</v>
      </c>
      <c r="F8" s="23">
        <v>7245.26</v>
      </c>
      <c r="G8" s="23">
        <f>F8-H8</f>
        <v>6520.73</v>
      </c>
      <c r="H8" s="24">
        <v>724.53</v>
      </c>
      <c r="I8" s="20" t="s">
        <v>25</v>
      </c>
    </row>
    <row r="9" s="4" customFormat="1" ht="108" customHeight="1" spans="1:9">
      <c r="A9" s="20">
        <v>4</v>
      </c>
      <c r="B9" s="25" t="s">
        <v>21</v>
      </c>
      <c r="C9" s="25" t="s">
        <v>26</v>
      </c>
      <c r="D9" s="20" t="s">
        <v>27</v>
      </c>
      <c r="E9" s="22" t="s">
        <v>28</v>
      </c>
      <c r="F9" s="23">
        <v>791.5361</v>
      </c>
      <c r="G9" s="23">
        <f>F9-H9</f>
        <v>712.3861</v>
      </c>
      <c r="H9" s="24">
        <v>79.15</v>
      </c>
      <c r="I9" s="20" t="s">
        <v>18</v>
      </c>
    </row>
    <row r="10" s="4" customFormat="1" ht="150" customHeight="1" spans="1:9">
      <c r="A10" s="16">
        <v>5</v>
      </c>
      <c r="B10" s="20" t="s">
        <v>21</v>
      </c>
      <c r="C10" s="20" t="s">
        <v>29</v>
      </c>
      <c r="D10" s="20" t="s">
        <v>27</v>
      </c>
      <c r="E10" s="22" t="s">
        <v>30</v>
      </c>
      <c r="F10" s="23">
        <v>634.664</v>
      </c>
      <c r="G10" s="23">
        <f>F10-H10</f>
        <v>571.194</v>
      </c>
      <c r="H10" s="24">
        <v>63.47</v>
      </c>
      <c r="I10" s="48"/>
    </row>
    <row r="11" s="4" customFormat="1" ht="168" customHeight="1" spans="1:9">
      <c r="A11" s="20">
        <v>6</v>
      </c>
      <c r="B11" s="25" t="s">
        <v>21</v>
      </c>
      <c r="C11" s="25" t="s">
        <v>31</v>
      </c>
      <c r="D11" s="20" t="s">
        <v>32</v>
      </c>
      <c r="E11" s="22" t="s">
        <v>33</v>
      </c>
      <c r="F11" s="23">
        <v>288.5617</v>
      </c>
      <c r="G11" s="23">
        <v>200</v>
      </c>
      <c r="H11" s="24">
        <v>88.5617</v>
      </c>
      <c r="I11" s="20" t="s">
        <v>18</v>
      </c>
    </row>
    <row r="12" s="4" customFormat="1" ht="85" customHeight="1" spans="1:9">
      <c r="A12" s="20">
        <v>7</v>
      </c>
      <c r="B12" s="25" t="s">
        <v>21</v>
      </c>
      <c r="C12" s="20" t="s">
        <v>34</v>
      </c>
      <c r="D12" s="20" t="s">
        <v>27</v>
      </c>
      <c r="E12" s="26" t="s">
        <v>35</v>
      </c>
      <c r="F12" s="23">
        <f>G12+H12</f>
        <v>1300</v>
      </c>
      <c r="G12" s="23">
        <v>800</v>
      </c>
      <c r="H12" s="27">
        <v>500</v>
      </c>
      <c r="I12" s="48"/>
    </row>
    <row r="13" s="4" customFormat="1" ht="75" customHeight="1" spans="1:9">
      <c r="A13" s="20">
        <v>8</v>
      </c>
      <c r="B13" s="25" t="s">
        <v>21</v>
      </c>
      <c r="C13" s="20" t="s">
        <v>36</v>
      </c>
      <c r="D13" s="20" t="s">
        <v>27</v>
      </c>
      <c r="E13" s="26" t="s">
        <v>37</v>
      </c>
      <c r="F13" s="23">
        <f>G13+H13</f>
        <v>2500</v>
      </c>
      <c r="G13" s="23">
        <v>2000</v>
      </c>
      <c r="H13" s="27">
        <v>500</v>
      </c>
      <c r="I13" s="48"/>
    </row>
    <row r="14" s="4" customFormat="1" ht="61" customHeight="1" spans="1:9">
      <c r="A14" s="20">
        <v>9</v>
      </c>
      <c r="B14" s="25" t="s">
        <v>21</v>
      </c>
      <c r="C14" s="20" t="s">
        <v>38</v>
      </c>
      <c r="D14" s="20" t="s">
        <v>39</v>
      </c>
      <c r="E14" s="26" t="s">
        <v>40</v>
      </c>
      <c r="F14" s="23">
        <v>670</v>
      </c>
      <c r="G14" s="23">
        <f t="shared" ref="G14:G22" si="0">F14-H14</f>
        <v>603</v>
      </c>
      <c r="H14" s="27">
        <v>67</v>
      </c>
      <c r="I14" s="20" t="s">
        <v>18</v>
      </c>
    </row>
    <row r="15" s="4" customFormat="1" ht="60" customHeight="1" spans="1:9">
      <c r="A15" s="20">
        <v>10</v>
      </c>
      <c r="B15" s="25" t="s">
        <v>21</v>
      </c>
      <c r="C15" s="20" t="s">
        <v>41</v>
      </c>
      <c r="D15" s="20" t="s">
        <v>42</v>
      </c>
      <c r="E15" s="26" t="s">
        <v>43</v>
      </c>
      <c r="F15" s="23">
        <v>85.4</v>
      </c>
      <c r="G15" s="23">
        <f t="shared" si="0"/>
        <v>76.8</v>
      </c>
      <c r="H15" s="27">
        <v>8.6</v>
      </c>
      <c r="I15" s="20" t="s">
        <v>18</v>
      </c>
    </row>
    <row r="16" s="4" customFormat="1" ht="63" customHeight="1" spans="1:9">
      <c r="A16" s="20">
        <v>11</v>
      </c>
      <c r="B16" s="25" t="s">
        <v>21</v>
      </c>
      <c r="C16" s="20" t="s">
        <v>44</v>
      </c>
      <c r="D16" s="20" t="s">
        <v>45</v>
      </c>
      <c r="E16" s="26" t="s">
        <v>46</v>
      </c>
      <c r="F16" s="23">
        <v>40</v>
      </c>
      <c r="G16" s="23">
        <f t="shared" si="0"/>
        <v>36</v>
      </c>
      <c r="H16" s="27">
        <v>4</v>
      </c>
      <c r="I16" s="20" t="s">
        <v>18</v>
      </c>
    </row>
    <row r="17" s="4" customFormat="1" ht="63" customHeight="1" spans="1:9">
      <c r="A17" s="20">
        <v>12</v>
      </c>
      <c r="B17" s="25" t="s">
        <v>21</v>
      </c>
      <c r="C17" s="20" t="s">
        <v>47</v>
      </c>
      <c r="D17" s="20" t="s">
        <v>48</v>
      </c>
      <c r="E17" s="26" t="s">
        <v>49</v>
      </c>
      <c r="F17" s="23">
        <v>175</v>
      </c>
      <c r="G17" s="23">
        <f t="shared" si="0"/>
        <v>157.5</v>
      </c>
      <c r="H17" s="27">
        <v>17.5</v>
      </c>
      <c r="I17" s="20" t="s">
        <v>18</v>
      </c>
    </row>
    <row r="18" s="4" customFormat="1" ht="56" customHeight="1" spans="1:9">
      <c r="A18" s="20">
        <v>13</v>
      </c>
      <c r="B18" s="28" t="s">
        <v>21</v>
      </c>
      <c r="C18" s="20" t="s">
        <v>50</v>
      </c>
      <c r="D18" s="20" t="s">
        <v>51</v>
      </c>
      <c r="E18" s="26" t="s">
        <v>52</v>
      </c>
      <c r="F18" s="23">
        <v>60</v>
      </c>
      <c r="G18" s="23">
        <f t="shared" si="0"/>
        <v>54</v>
      </c>
      <c r="H18" s="27">
        <v>6</v>
      </c>
      <c r="I18" s="20" t="s">
        <v>18</v>
      </c>
    </row>
    <row r="19" s="4" customFormat="1" ht="65" customHeight="1" spans="1:9">
      <c r="A19" s="20">
        <v>14</v>
      </c>
      <c r="B19" s="20" t="s">
        <v>21</v>
      </c>
      <c r="C19" s="20" t="s">
        <v>53</v>
      </c>
      <c r="D19" s="20" t="s">
        <v>54</v>
      </c>
      <c r="E19" s="29" t="s">
        <v>55</v>
      </c>
      <c r="F19" s="20">
        <v>126.5</v>
      </c>
      <c r="G19" s="20">
        <f t="shared" si="0"/>
        <v>113.85</v>
      </c>
      <c r="H19" s="20">
        <v>12.65</v>
      </c>
      <c r="I19" s="20" t="s">
        <v>18</v>
      </c>
    </row>
    <row r="20" s="4" customFormat="1" ht="174" customHeight="1" spans="1:9">
      <c r="A20" s="20">
        <v>15</v>
      </c>
      <c r="B20" s="20" t="s">
        <v>21</v>
      </c>
      <c r="C20" s="20" t="s">
        <v>56</v>
      </c>
      <c r="D20" s="20" t="s">
        <v>45</v>
      </c>
      <c r="E20" s="30" t="s">
        <v>57</v>
      </c>
      <c r="F20" s="20">
        <v>650</v>
      </c>
      <c r="G20" s="20">
        <f t="shared" si="0"/>
        <v>585</v>
      </c>
      <c r="H20" s="20">
        <v>65</v>
      </c>
      <c r="I20" s="20" t="s">
        <v>58</v>
      </c>
    </row>
    <row r="21" s="4" customFormat="1" ht="192" customHeight="1" spans="1:9">
      <c r="A21" s="20">
        <v>16</v>
      </c>
      <c r="B21" s="20" t="s">
        <v>21</v>
      </c>
      <c r="C21" s="20" t="s">
        <v>59</v>
      </c>
      <c r="D21" s="20" t="s">
        <v>60</v>
      </c>
      <c r="E21" s="29" t="s">
        <v>61</v>
      </c>
      <c r="F21" s="20">
        <v>290</v>
      </c>
      <c r="G21" s="20">
        <v>260</v>
      </c>
      <c r="H21" s="20">
        <v>30</v>
      </c>
      <c r="I21" s="20" t="s">
        <v>58</v>
      </c>
    </row>
    <row r="22" s="4" customFormat="1" ht="137" customHeight="1" spans="1:9">
      <c r="A22" s="20">
        <v>17</v>
      </c>
      <c r="B22" s="20" t="s">
        <v>13</v>
      </c>
      <c r="C22" s="20" t="s">
        <v>62</v>
      </c>
      <c r="D22" s="20" t="s">
        <v>63</v>
      </c>
      <c r="E22" s="29" t="s">
        <v>64</v>
      </c>
      <c r="F22" s="20">
        <v>574.666</v>
      </c>
      <c r="G22" s="20">
        <f>F22-H22</f>
        <v>517.196</v>
      </c>
      <c r="H22" s="20">
        <v>57.47</v>
      </c>
      <c r="I22" s="20"/>
    </row>
    <row r="23" s="4" customFormat="1" ht="126" customHeight="1" spans="1:9">
      <c r="A23" s="20">
        <v>18</v>
      </c>
      <c r="B23" s="20" t="s">
        <v>13</v>
      </c>
      <c r="C23" s="20" t="s">
        <v>65</v>
      </c>
      <c r="D23" s="20" t="s">
        <v>66</v>
      </c>
      <c r="E23" s="29" t="s">
        <v>67</v>
      </c>
      <c r="F23" s="20">
        <v>1962.79</v>
      </c>
      <c r="G23" s="20">
        <v>1766.51</v>
      </c>
      <c r="H23" s="20">
        <v>196.28</v>
      </c>
      <c r="I23" s="20"/>
    </row>
    <row r="24" ht="65" customHeight="1" spans="1:9">
      <c r="A24" s="20">
        <v>19</v>
      </c>
      <c r="B24" s="20" t="s">
        <v>13</v>
      </c>
      <c r="C24" s="20" t="s">
        <v>68</v>
      </c>
      <c r="D24" s="20" t="s">
        <v>16</v>
      </c>
      <c r="E24" s="29" t="s">
        <v>69</v>
      </c>
      <c r="F24" s="20">
        <v>7529.7</v>
      </c>
      <c r="G24" s="20">
        <f>F24-H24</f>
        <v>6776.73</v>
      </c>
      <c r="H24" s="20">
        <v>752.97</v>
      </c>
      <c r="I24" s="20" t="s">
        <v>70</v>
      </c>
    </row>
    <row r="25" s="3" customFormat="1" ht="48" customHeight="1" spans="1:9">
      <c r="A25" s="16" t="s">
        <v>71</v>
      </c>
      <c r="B25" s="10" t="s">
        <v>72</v>
      </c>
      <c r="C25" s="10" t="s">
        <v>14</v>
      </c>
      <c r="D25" s="10"/>
      <c r="E25" s="18"/>
      <c r="F25" s="11">
        <f>SUM(F26:F34)</f>
        <v>12493</v>
      </c>
      <c r="G25" s="11">
        <f>SUM(G26:G34)</f>
        <v>10711.7</v>
      </c>
      <c r="H25" s="11">
        <f>SUM(H26:H34)</f>
        <v>1781.3</v>
      </c>
      <c r="I25" s="17"/>
    </row>
    <row r="26" s="4" customFormat="1" ht="50" customHeight="1" spans="1:9">
      <c r="A26" s="31">
        <v>1</v>
      </c>
      <c r="B26" s="32" t="s">
        <v>73</v>
      </c>
      <c r="C26" s="32" t="s">
        <v>74</v>
      </c>
      <c r="D26" s="31" t="s">
        <v>75</v>
      </c>
      <c r="E26" s="33" t="s">
        <v>76</v>
      </c>
      <c r="F26" s="34">
        <v>580</v>
      </c>
      <c r="G26" s="34">
        <v>580</v>
      </c>
      <c r="H26" s="35">
        <v>0</v>
      </c>
      <c r="I26" s="36" t="s">
        <v>18</v>
      </c>
    </row>
    <row r="27" s="4" customFormat="1" ht="315" customHeight="1" spans="1:9">
      <c r="A27" s="31">
        <v>2</v>
      </c>
      <c r="B27" s="32" t="s">
        <v>77</v>
      </c>
      <c r="C27" s="32" t="s">
        <v>78</v>
      </c>
      <c r="D27" s="36" t="s">
        <v>79</v>
      </c>
      <c r="E27" s="33" t="s">
        <v>80</v>
      </c>
      <c r="F27" s="34">
        <v>1300</v>
      </c>
      <c r="G27" s="34">
        <v>1300</v>
      </c>
      <c r="H27" s="35">
        <v>0</v>
      </c>
      <c r="I27" s="36" t="s">
        <v>81</v>
      </c>
    </row>
    <row r="28" s="4" customFormat="1" customHeight="1" spans="1:9">
      <c r="A28" s="31">
        <v>3</v>
      </c>
      <c r="B28" s="36" t="s">
        <v>73</v>
      </c>
      <c r="C28" s="36" t="s">
        <v>82</v>
      </c>
      <c r="D28" s="36" t="s">
        <v>39</v>
      </c>
      <c r="E28" s="37" t="s">
        <v>83</v>
      </c>
      <c r="F28" s="34">
        <v>1145</v>
      </c>
      <c r="G28" s="34">
        <f t="shared" ref="G28:G34" si="1">F28-H28</f>
        <v>1030.5</v>
      </c>
      <c r="H28" s="35">
        <v>114.5</v>
      </c>
      <c r="I28" s="31"/>
    </row>
    <row r="29" s="4" customFormat="1" customHeight="1" spans="1:9">
      <c r="A29" s="31">
        <v>4</v>
      </c>
      <c r="B29" s="36" t="s">
        <v>73</v>
      </c>
      <c r="C29" s="36" t="s">
        <v>84</v>
      </c>
      <c r="D29" s="36" t="s">
        <v>42</v>
      </c>
      <c r="E29" s="37" t="s">
        <v>85</v>
      </c>
      <c r="F29" s="34">
        <v>598</v>
      </c>
      <c r="G29" s="34">
        <f t="shared" si="1"/>
        <v>538.2</v>
      </c>
      <c r="H29" s="35">
        <v>59.8</v>
      </c>
      <c r="I29" s="31"/>
    </row>
    <row r="30" s="4" customFormat="1" customHeight="1" spans="1:9">
      <c r="A30" s="31">
        <v>5</v>
      </c>
      <c r="B30" s="36" t="s">
        <v>73</v>
      </c>
      <c r="C30" s="36" t="s">
        <v>86</v>
      </c>
      <c r="D30" s="36" t="s">
        <v>45</v>
      </c>
      <c r="E30" s="37" t="s">
        <v>87</v>
      </c>
      <c r="F30" s="34">
        <v>563</v>
      </c>
      <c r="G30" s="34">
        <f t="shared" si="1"/>
        <v>506.7</v>
      </c>
      <c r="H30" s="35">
        <v>56.3</v>
      </c>
      <c r="I30" s="31"/>
    </row>
    <row r="31" s="4" customFormat="1" customHeight="1" spans="1:9">
      <c r="A31" s="31">
        <v>6</v>
      </c>
      <c r="B31" s="36" t="s">
        <v>73</v>
      </c>
      <c r="C31" s="36" t="s">
        <v>88</v>
      </c>
      <c r="D31" s="36" t="s">
        <v>51</v>
      </c>
      <c r="E31" s="37" t="s">
        <v>89</v>
      </c>
      <c r="F31" s="34">
        <v>653</v>
      </c>
      <c r="G31" s="34">
        <f t="shared" si="1"/>
        <v>587.7</v>
      </c>
      <c r="H31" s="35">
        <v>65.3</v>
      </c>
      <c r="I31" s="31"/>
    </row>
    <row r="32" s="4" customFormat="1" customHeight="1" spans="1:9">
      <c r="A32" s="31">
        <v>7</v>
      </c>
      <c r="B32" s="36" t="s">
        <v>73</v>
      </c>
      <c r="C32" s="36" t="s">
        <v>90</v>
      </c>
      <c r="D32" s="36" t="s">
        <v>54</v>
      </c>
      <c r="E32" s="37" t="s">
        <v>91</v>
      </c>
      <c r="F32" s="34">
        <v>354</v>
      </c>
      <c r="G32" s="34">
        <f t="shared" si="1"/>
        <v>318.6</v>
      </c>
      <c r="H32" s="35">
        <v>35.4</v>
      </c>
      <c r="I32" s="31"/>
    </row>
    <row r="33" s="4" customFormat="1" ht="107" customHeight="1" spans="1:9">
      <c r="A33" s="31">
        <v>8</v>
      </c>
      <c r="B33" s="36" t="s">
        <v>73</v>
      </c>
      <c r="C33" s="38" t="s">
        <v>92</v>
      </c>
      <c r="D33" s="38" t="s">
        <v>45</v>
      </c>
      <c r="E33" s="38" t="s">
        <v>93</v>
      </c>
      <c r="F33" s="34">
        <v>2500</v>
      </c>
      <c r="G33" s="34">
        <f t="shared" si="1"/>
        <v>2250</v>
      </c>
      <c r="H33" s="34">
        <v>250</v>
      </c>
      <c r="I33" s="49" t="s">
        <v>58</v>
      </c>
    </row>
    <row r="34" s="4" customFormat="1" ht="110" customHeight="1" spans="1:9">
      <c r="A34" s="31">
        <v>9</v>
      </c>
      <c r="B34" s="39" t="s">
        <v>73</v>
      </c>
      <c r="C34" s="39" t="s">
        <v>94</v>
      </c>
      <c r="D34" s="39" t="s">
        <v>63</v>
      </c>
      <c r="E34" s="40" t="s">
        <v>95</v>
      </c>
      <c r="F34" s="41">
        <v>4800</v>
      </c>
      <c r="G34" s="41">
        <f t="shared" si="1"/>
        <v>3600</v>
      </c>
      <c r="H34" s="42">
        <v>1200</v>
      </c>
      <c r="I34" s="49" t="s">
        <v>58</v>
      </c>
    </row>
    <row r="35" s="3" customFormat="1" customHeight="1" spans="1:9">
      <c r="A35" s="16" t="s">
        <v>96</v>
      </c>
      <c r="B35" s="14" t="s">
        <v>97</v>
      </c>
      <c r="C35" s="16" t="s">
        <v>14</v>
      </c>
      <c r="D35" s="16"/>
      <c r="E35" s="43"/>
      <c r="F35" s="44">
        <f>SUM(F36:F36)</f>
        <v>2000</v>
      </c>
      <c r="G35" s="44">
        <f>SUM(G36:G36)</f>
        <v>1800</v>
      </c>
      <c r="H35" s="44">
        <f>SUM(H36:H36)</f>
        <v>200</v>
      </c>
      <c r="I35" s="17"/>
    </row>
    <row r="36" s="4" customFormat="1" ht="72" customHeight="1" spans="1:9">
      <c r="A36" s="21">
        <v>1</v>
      </c>
      <c r="B36" s="25" t="s">
        <v>98</v>
      </c>
      <c r="C36" s="20" t="s">
        <v>99</v>
      </c>
      <c r="D36" s="20" t="s">
        <v>60</v>
      </c>
      <c r="E36" s="40" t="s">
        <v>100</v>
      </c>
      <c r="F36" s="23">
        <v>2000</v>
      </c>
      <c r="G36" s="23">
        <f>F36-H36</f>
        <v>1800</v>
      </c>
      <c r="H36" s="27">
        <v>200</v>
      </c>
      <c r="I36" s="48"/>
    </row>
    <row r="37" s="3" customFormat="1" customHeight="1" spans="1:8">
      <c r="A37" s="4"/>
      <c r="B37" s="4"/>
      <c r="C37" s="4"/>
      <c r="D37" s="4"/>
      <c r="E37" s="4"/>
      <c r="F37" s="45"/>
      <c r="G37" s="45"/>
      <c r="H37" s="45"/>
    </row>
    <row r="38" customHeight="1" spans="1:8">
      <c r="A38" s="4"/>
      <c r="B38" s="4"/>
      <c r="C38" s="4"/>
      <c r="D38" s="4"/>
      <c r="E38" s="4"/>
      <c r="F38" s="45"/>
      <c r="G38" s="45"/>
      <c r="H38" s="45"/>
    </row>
    <row r="39" customHeight="1" spans="1:8">
      <c r="A39" s="4"/>
      <c r="B39" s="4"/>
      <c r="C39" s="4"/>
      <c r="D39" s="4"/>
      <c r="E39" s="4"/>
      <c r="F39" s="45"/>
      <c r="G39" s="45"/>
      <c r="H39" s="45"/>
    </row>
    <row r="40" customHeight="1" spans="1:8">
      <c r="A40" s="4"/>
      <c r="B40" s="4"/>
      <c r="C40" s="4"/>
      <c r="D40" s="4"/>
      <c r="E40" s="4"/>
      <c r="F40" s="45"/>
      <c r="G40" s="45"/>
      <c r="H40" s="45"/>
    </row>
    <row r="41" customHeight="1" spans="1:8">
      <c r="A41" s="4"/>
      <c r="B41" s="4"/>
      <c r="C41" s="4"/>
      <c r="D41" s="4"/>
      <c r="E41" s="4"/>
      <c r="F41" s="45"/>
      <c r="G41" s="45"/>
      <c r="H41" s="45"/>
    </row>
    <row r="42" customHeight="1" spans="1:8">
      <c r="A42" s="4"/>
      <c r="B42" s="4"/>
      <c r="C42" s="4"/>
      <c r="D42" s="4"/>
      <c r="E42" s="4"/>
      <c r="F42" s="45"/>
      <c r="G42" s="45"/>
      <c r="H42" s="45"/>
    </row>
    <row r="43" customHeight="1" spans="1:8">
      <c r="A43" s="4"/>
      <c r="B43" s="4"/>
      <c r="C43" s="4"/>
      <c r="D43" s="4"/>
      <c r="E43" s="4"/>
      <c r="F43" s="45"/>
      <c r="G43" s="45"/>
      <c r="H43" s="45"/>
    </row>
    <row r="44" customHeight="1" spans="1:8">
      <c r="A44" s="4"/>
      <c r="B44" s="4"/>
      <c r="C44" s="4"/>
      <c r="D44" s="4"/>
      <c r="E44" s="4"/>
      <c r="F44" s="45"/>
      <c r="G44" s="45"/>
      <c r="H44" s="45"/>
    </row>
    <row r="45" customHeight="1" spans="1:8">
      <c r="A45" s="4"/>
      <c r="B45" s="4"/>
      <c r="C45" s="4"/>
      <c r="D45" s="4"/>
      <c r="E45" s="4"/>
      <c r="F45" s="45"/>
      <c r="G45" s="45"/>
      <c r="H45" s="45"/>
    </row>
    <row r="46" customHeight="1" spans="1:8">
      <c r="A46" s="4"/>
      <c r="B46" s="4"/>
      <c r="C46" s="4"/>
      <c r="D46" s="4"/>
      <c r="E46" s="4"/>
      <c r="F46" s="45"/>
      <c r="G46" s="45"/>
      <c r="H46" s="45"/>
    </row>
    <row r="47" customHeight="1" spans="1:8">
      <c r="A47" s="4"/>
      <c r="B47" s="4"/>
      <c r="C47" s="4"/>
      <c r="D47" s="4"/>
      <c r="E47" s="4"/>
      <c r="F47" s="45"/>
      <c r="G47" s="45"/>
      <c r="H47" s="45"/>
    </row>
    <row r="48" customHeight="1" spans="1:8">
      <c r="A48" s="4"/>
      <c r="B48" s="4"/>
      <c r="C48" s="4"/>
      <c r="D48" s="4"/>
      <c r="E48" s="4"/>
      <c r="F48" s="45"/>
      <c r="G48" s="45"/>
      <c r="H48" s="45"/>
    </row>
    <row r="49" customHeight="1" spans="1:8">
      <c r="A49" s="4"/>
      <c r="B49" s="4"/>
      <c r="C49" s="4"/>
      <c r="D49" s="4"/>
      <c r="E49" s="4"/>
      <c r="F49" s="45"/>
      <c r="G49" s="45"/>
      <c r="H49" s="45"/>
    </row>
    <row r="50" s="4" customFormat="1" customHeight="1" spans="6:8">
      <c r="F50" s="45"/>
      <c r="G50" s="45"/>
      <c r="H50" s="45"/>
    </row>
    <row r="51" customHeight="1" spans="1:8">
      <c r="A51" s="4"/>
      <c r="B51" s="4"/>
      <c r="C51" s="4"/>
      <c r="D51" s="4"/>
      <c r="E51" s="4"/>
      <c r="F51" s="45"/>
      <c r="G51" s="45"/>
      <c r="H51" s="45"/>
    </row>
    <row r="52" customHeight="1" spans="1:8">
      <c r="A52" s="4"/>
      <c r="B52" s="4"/>
      <c r="C52" s="4"/>
      <c r="D52" s="4"/>
      <c r="E52" s="4"/>
      <c r="F52" s="45"/>
      <c r="G52" s="45"/>
      <c r="H52" s="45"/>
    </row>
    <row r="53" customHeight="1" spans="1:8">
      <c r="A53" s="4"/>
      <c r="B53" s="4"/>
      <c r="C53" s="4"/>
      <c r="D53" s="4"/>
      <c r="E53" s="4"/>
      <c r="F53" s="45"/>
      <c r="G53" s="45"/>
      <c r="H53" s="45"/>
    </row>
    <row r="54" customHeight="1" spans="1:8">
      <c r="A54" s="4"/>
      <c r="B54" s="4"/>
      <c r="C54" s="4"/>
      <c r="D54" s="4"/>
      <c r="E54" s="4"/>
      <c r="F54" s="45"/>
      <c r="G54" s="45"/>
      <c r="H54" s="45"/>
    </row>
    <row r="55" customHeight="1" spans="1:8">
      <c r="A55" s="4"/>
      <c r="B55" s="4"/>
      <c r="C55" s="4"/>
      <c r="D55" s="4"/>
      <c r="E55" s="4"/>
      <c r="F55" s="45"/>
      <c r="G55" s="45"/>
      <c r="H55" s="45"/>
    </row>
    <row r="56" customHeight="1" spans="1:8">
      <c r="A56" s="4"/>
      <c r="B56" s="4"/>
      <c r="C56" s="4"/>
      <c r="D56" s="4"/>
      <c r="E56" s="4"/>
      <c r="F56" s="45"/>
      <c r="G56" s="45"/>
      <c r="H56" s="45"/>
    </row>
    <row r="57" customHeight="1" spans="1:8">
      <c r="A57" s="4"/>
      <c r="B57" s="4"/>
      <c r="C57" s="4"/>
      <c r="D57" s="4"/>
      <c r="E57" s="4"/>
      <c r="F57" s="45"/>
      <c r="G57" s="45"/>
      <c r="H57" s="45"/>
    </row>
    <row r="58" customHeight="1" spans="1:8">
      <c r="A58" s="4"/>
      <c r="B58" s="4"/>
      <c r="C58" s="4"/>
      <c r="D58" s="4"/>
      <c r="E58" s="4"/>
      <c r="F58" s="45"/>
      <c r="G58" s="45"/>
      <c r="H58" s="45"/>
    </row>
    <row r="59" customHeight="1" spans="1:8">
      <c r="A59" s="4"/>
      <c r="B59" s="4"/>
      <c r="C59" s="4"/>
      <c r="D59" s="4"/>
      <c r="E59" s="4"/>
      <c r="F59" s="45"/>
      <c r="G59" s="45"/>
      <c r="H59" s="45"/>
    </row>
    <row r="60" customHeight="1" spans="1:8">
      <c r="A60" s="4"/>
      <c r="B60" s="4"/>
      <c r="C60" s="4"/>
      <c r="D60" s="4"/>
      <c r="E60" s="4"/>
      <c r="F60" s="45"/>
      <c r="G60" s="45"/>
      <c r="H60" s="45"/>
    </row>
  </sheetData>
  <mergeCells count="2">
    <mergeCell ref="A1:I1"/>
    <mergeCell ref="A4:I4"/>
  </mergeCells>
  <conditionalFormatting sqref="C5">
    <cfRule type="duplicateValues" dxfId="0" priority="7"/>
  </conditionalFormatting>
  <conditionalFormatting sqref="C25">
    <cfRule type="duplicateValues" dxfId="0" priority="6"/>
  </conditionalFormatting>
  <dataValidations count="1">
    <dataValidation allowBlank="1" showInputMessage="1" showErrorMessage="1" sqref="B21 B22 B23 B1:B20 B24:B1048576"/>
  </dataValidations>
  <printOptions horizontalCentered="1"/>
  <pageMargins left="0.751388888888889" right="0.751388888888889" top="1" bottom="1" header="0.511805555555556" footer="0.511805555555556"/>
  <pageSetup paperSize="9" scale="44" orientation="landscape" horizontalDpi="600"/>
  <headerFooter/>
  <rowBreaks count="4" manualBreakCount="4">
    <brk id="10" max="16383" man="1"/>
    <brk id="20" max="16383" man="1"/>
    <brk id="27" max="16383" man="1"/>
    <brk id="37" max="16383"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Company>gxhky</Company>
  <Application>WPS 表格</Application>
  <HeadingPairs>
    <vt:vector size="2" baseType="variant">
      <vt:variant>
        <vt:lpstr>工作表</vt:lpstr>
      </vt:variant>
      <vt:variant>
        <vt:i4>1</vt:i4>
      </vt:variant>
    </vt:vector>
  </HeadingPairs>
  <TitlesOfParts>
    <vt:vector size="1" baseType="lpstr">
      <vt:lpstr>地下水污染防治重点工程项目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郭诗琪</dc:creator>
  <cp:lastModifiedBy>LLJ</cp:lastModifiedBy>
  <dcterms:created xsi:type="dcterms:W3CDTF">2021-03-11T07:28:00Z</dcterms:created>
  <dcterms:modified xsi:type="dcterms:W3CDTF">2022-03-14T02:01:37Z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y fmtid="{D5CDD505-2E9C-101B-9397-08002B2CF9AE}" pid="3" name="ICV">
    <vt:lpwstr>18DEFC189E5449E1B266024DCA1EC0D1</vt:lpwstr>
  </property>
</Properties>
</file>